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0" yWindow="800" windowWidth="26300" windowHeight="12780" activeTab="0"/>
  </bookViews>
  <sheets>
    <sheet name="Kickstarter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<sst xmlns="http://schemas.openxmlformats.org/spreadsheetml/2006/main" count="71" uniqueCount="31">
  <si>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Project</t>
  </si>
  <si>
    <t>Bedrag</t>
  </si>
  <si>
    <t>Backers</t>
  </si>
  <si>
    <t>Subt</t>
  </si>
  <si>
    <t>Totaal</t>
  </si>
  <si>
    <t>TikTok</t>
  </si>
  <si>
    <t>Watch</t>
  </si>
  <si>
    <t>SAVE</t>
  </si>
  <si>
    <t>film</t>
  </si>
  <si>
    <t>Diaspora</t>
  </si>
  <si>
    <t>netwerk</t>
  </si>
  <si>
    <t>C-loop</t>
  </si>
  <si>
    <t>product</t>
  </si>
  <si>
    <t>Opgehaald</t>
  </si>
  <si>
    <t>Doel</t>
  </si>
  <si>
    <t>Reverence</t>
  </si>
  <si>
    <t>tentoon</t>
  </si>
  <si>
    <t>JennyOJ</t>
  </si>
  <si>
    <t>cd</t>
  </si>
  <si>
    <t>Glyphish</t>
  </si>
  <si>
    <t>app/graf</t>
  </si>
  <si>
    <t>theater</t>
  </si>
  <si>
    <t>gem</t>
  </si>
  <si>
    <t>NoRules</t>
  </si>
  <si>
    <t>Verschil</t>
  </si>
  <si>
    <t>berekend</t>
  </si>
  <si>
    <t>tov behaald</t>
  </si>
  <si>
    <t>per backer</t>
  </si>
  <si>
    <t>ShapeOfDesign</t>
  </si>
  <si>
    <t>boek/design</t>
  </si>
  <si>
    <t>loopt nog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</si>
</sst>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[$$-409]* #,##0_ ;_-[$$-409]* \-#,##0\ ;_-[$$-409]* &quot;-&quot;_ ;_-@_ "/>
    <numFmt numFmtId="173" formatCode="[$$-409]#,##0.00"/>
    <numFmt numFmtId="174" formatCode="[$$-409]#,##0"/>
    <numFmt numFmtId="175" formatCode="0.0%"/>
    <numFmt numFmtId="176" formatCode="[$-413]dddd\ d\ mmmm\ yyyy"/>
  </numFmts>
  <fonts count="39">
    <font>
      <sz val="10"/>
      <name val="Arial"/>
      <family val="0"/>
    </font>
    <font>
      <sz val="8"/>
      <name val="Arial"/>
      <family val="0"/>
    </font>
    <font>
      <sz val="9"/>
      <name val="Georgia"/>
      <family val="1"/>
    </font>
    <font>
      <i/>
      <sz val="9"/>
      <name val="Georgia"/>
      <family val="1"/>
    </font>
    <font>
      <b/>
      <sz val="9"/>
      <name val="Georgi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75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75" fontId="3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3" fillId="0" borderId="20" xfId="0" applyFont="1" applyBorder="1" applyAlignment="1">
      <alignment/>
    </xf>
    <xf numFmtId="42" fontId="2" fillId="0" borderId="13" xfId="0" applyNumberFormat="1" applyFont="1" applyBorder="1" applyAlignment="1">
      <alignment/>
    </xf>
    <xf numFmtId="42" fontId="2" fillId="0" borderId="14" xfId="0" applyNumberFormat="1" applyFont="1" applyBorder="1" applyAlignment="1">
      <alignment/>
    </xf>
    <xf numFmtId="42" fontId="2" fillId="0" borderId="16" xfId="0" applyNumberFormat="1" applyFont="1" applyBorder="1" applyAlignment="1">
      <alignment/>
    </xf>
    <xf numFmtId="42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73" fontId="2" fillId="0" borderId="21" xfId="0" applyNumberFormat="1" applyFont="1" applyBorder="1" applyAlignment="1">
      <alignment/>
    </xf>
    <xf numFmtId="173" fontId="2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4" fontId="2" fillId="0" borderId="0" xfId="0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175" fontId="3" fillId="0" borderId="0" xfId="0" applyNumberFormat="1" applyFont="1" applyBorder="1" applyAlignment="1">
      <alignment/>
    </xf>
    <xf numFmtId="175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42" fontId="2" fillId="0" borderId="26" xfId="0" applyNumberFormat="1" applyFont="1" applyBorder="1" applyAlignment="1">
      <alignment/>
    </xf>
    <xf numFmtId="42" fontId="2" fillId="0" borderId="0" xfId="0" applyNumberFormat="1" applyFont="1" applyBorder="1" applyAlignment="1">
      <alignment/>
    </xf>
    <xf numFmtId="173" fontId="2" fillId="0" borderId="28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G9" sqref="G9"/>
    </sheetView>
  </sheetViews>
  <sheetFormatPr defaultColWidth="9.140625" defaultRowHeight="12.75"/>
  <cols>
    <col min="1" max="1" width="9.8515625" style="1" bestFit="1" customWidth="1"/>
    <col min="2" max="2" width="11.00390625" style="1" bestFit="1" customWidth="1"/>
    <col min="3" max="3" width="7.7109375" style="1" customWidth="1"/>
    <col min="4" max="4" width="10.8515625" style="1" bestFit="1" customWidth="1"/>
    <col min="5" max="5" width="7.7109375" style="1" customWidth="1"/>
    <col min="6" max="6" width="10.8515625" style="1" bestFit="1" customWidth="1"/>
    <col min="7" max="7" width="7.7109375" style="1" customWidth="1"/>
    <col min="8" max="8" width="9.7109375" style="1" customWidth="1"/>
    <col min="9" max="9" width="7.7109375" style="1" customWidth="1"/>
    <col min="10" max="10" width="9.7109375" style="1" customWidth="1"/>
    <col min="11" max="11" width="7.7109375" style="1" customWidth="1"/>
    <col min="12" max="12" width="9.7109375" style="1" customWidth="1"/>
    <col min="13" max="13" width="7.7109375" style="1" customWidth="1"/>
    <col min="14" max="14" width="9.7109375" style="1" customWidth="1"/>
    <col min="15" max="15" width="7.7109375" style="1" customWidth="1"/>
    <col min="16" max="16" width="9.7109375" style="1" customWidth="1"/>
    <col min="17" max="17" width="7.7109375" style="1" customWidth="1"/>
    <col min="18" max="18" width="9.7109375" style="1" customWidth="1"/>
    <col min="19" max="19" width="7.7109375" style="1" customWidth="1"/>
    <col min="20" max="20" width="15.00390625" style="1" customWidth="1"/>
    <col min="21" max="16384" width="9.140625" style="1" customWidth="1"/>
  </cols>
  <sheetData>
    <row r="1" spans="1:19" s="25" customFormat="1" ht="10.5">
      <c r="A1" s="25" t="s">
        <v>0</v>
      </c>
      <c r="B1" s="26" t="s">
        <v>5</v>
      </c>
      <c r="C1" s="27"/>
      <c r="D1" s="26" t="s">
        <v>7</v>
      </c>
      <c r="E1" s="27"/>
      <c r="F1" s="26" t="s">
        <v>9</v>
      </c>
      <c r="G1" s="27"/>
      <c r="H1" s="26" t="s">
        <v>11</v>
      </c>
      <c r="I1" s="27"/>
      <c r="J1" s="26" t="s">
        <v>15</v>
      </c>
      <c r="K1" s="27"/>
      <c r="L1" s="26" t="s">
        <v>17</v>
      </c>
      <c r="M1" s="27"/>
      <c r="N1" s="26" t="s">
        <v>23</v>
      </c>
      <c r="O1" s="27"/>
      <c r="P1" s="25" t="s">
        <v>28</v>
      </c>
      <c r="Q1" s="31"/>
      <c r="R1" s="26" t="s">
        <v>19</v>
      </c>
      <c r="S1" s="27"/>
    </row>
    <row r="2" spans="2:19" s="25" customFormat="1" ht="10.5">
      <c r="B2" s="28" t="s">
        <v>6</v>
      </c>
      <c r="C2" s="29"/>
      <c r="D2" s="28" t="s">
        <v>8</v>
      </c>
      <c r="E2" s="29"/>
      <c r="F2" s="28" t="s">
        <v>10</v>
      </c>
      <c r="G2" s="29"/>
      <c r="H2" s="28" t="s">
        <v>12</v>
      </c>
      <c r="I2" s="29"/>
      <c r="J2" s="28" t="s">
        <v>16</v>
      </c>
      <c r="K2" s="29"/>
      <c r="L2" s="28" t="s">
        <v>18</v>
      </c>
      <c r="M2" s="29"/>
      <c r="N2" s="28" t="s">
        <v>21</v>
      </c>
      <c r="O2" s="29"/>
      <c r="P2" s="25" t="s">
        <v>29</v>
      </c>
      <c r="Q2" s="32"/>
      <c r="R2" s="28" t="s">
        <v>20</v>
      </c>
      <c r="S2" s="29"/>
    </row>
    <row r="3" spans="1:20" ht="10.5">
      <c r="A3" s="1" t="s">
        <v>14</v>
      </c>
      <c r="B3" s="4">
        <v>15000</v>
      </c>
      <c r="C3" s="5"/>
      <c r="D3" s="4">
        <v>125000</v>
      </c>
      <c r="E3" s="5"/>
      <c r="F3" s="4">
        <v>10000</v>
      </c>
      <c r="G3" s="5"/>
      <c r="H3" s="4">
        <v>15000</v>
      </c>
      <c r="I3" s="5"/>
      <c r="J3" s="4">
        <v>50000</v>
      </c>
      <c r="K3" s="5"/>
      <c r="L3" s="4">
        <v>20000</v>
      </c>
      <c r="M3" s="5"/>
      <c r="N3" s="4">
        <v>12500</v>
      </c>
      <c r="O3" s="5"/>
      <c r="P3" s="30">
        <v>27000</v>
      </c>
      <c r="Q3" s="33"/>
      <c r="R3" s="4">
        <v>2000</v>
      </c>
      <c r="S3" s="5"/>
      <c r="T3" s="30"/>
    </row>
    <row r="4" spans="1:20" ht="10.5">
      <c r="A4" s="1" t="s">
        <v>13</v>
      </c>
      <c r="B4" s="4">
        <v>941718</v>
      </c>
      <c r="C4" s="5"/>
      <c r="D4" s="4">
        <v>345992</v>
      </c>
      <c r="E4" s="5"/>
      <c r="F4" s="4">
        <v>200641</v>
      </c>
      <c r="G4" s="5"/>
      <c r="H4" s="4">
        <v>63163</v>
      </c>
      <c r="I4" s="5"/>
      <c r="J4" s="4">
        <v>50015</v>
      </c>
      <c r="K4" s="5"/>
      <c r="L4" s="4">
        <v>38543</v>
      </c>
      <c r="M4" s="5"/>
      <c r="N4" s="4">
        <v>13925</v>
      </c>
      <c r="O4" s="5"/>
      <c r="P4" s="30">
        <v>72715</v>
      </c>
      <c r="Q4" s="33"/>
      <c r="R4" s="4">
        <v>27413</v>
      </c>
      <c r="S4" s="5"/>
      <c r="T4" s="30"/>
    </row>
    <row r="5" spans="2:19" ht="10.5"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1" t="s">
        <v>30</v>
      </c>
      <c r="Q5" s="34"/>
      <c r="R5" s="2"/>
      <c r="S5" s="3"/>
    </row>
    <row r="6" spans="1:19" ht="10.5">
      <c r="A6" s="6" t="s">
        <v>1</v>
      </c>
      <c r="B6" s="7">
        <v>1</v>
      </c>
      <c r="C6" s="8"/>
      <c r="D6" s="7">
        <v>10</v>
      </c>
      <c r="E6" s="8"/>
      <c r="F6" s="7">
        <v>5</v>
      </c>
      <c r="G6" s="8"/>
      <c r="H6" s="7">
        <v>5</v>
      </c>
      <c r="I6" s="8"/>
      <c r="J6" s="7">
        <v>10</v>
      </c>
      <c r="K6" s="8"/>
      <c r="L6" s="7">
        <v>5</v>
      </c>
      <c r="M6" s="8"/>
      <c r="N6" s="7">
        <v>10</v>
      </c>
      <c r="O6" s="8"/>
      <c r="P6" s="42">
        <v>5</v>
      </c>
      <c r="Q6" s="35"/>
      <c r="R6" s="7">
        <v>20</v>
      </c>
      <c r="S6" s="8"/>
    </row>
    <row r="7" spans="1:19" ht="10.5">
      <c r="A7" s="9" t="s">
        <v>2</v>
      </c>
      <c r="B7" s="10">
        <v>128</v>
      </c>
      <c r="C7" s="11">
        <f>B7/B$51</f>
        <v>0.009508951786642895</v>
      </c>
      <c r="D7" s="10">
        <v>871</v>
      </c>
      <c r="E7" s="11">
        <f>D7/D$51</f>
        <v>0.22617501947546093</v>
      </c>
      <c r="F7" s="10">
        <v>1473</v>
      </c>
      <c r="G7" s="11">
        <f>F7/F$51</f>
        <v>0.25170881749829116</v>
      </c>
      <c r="H7" s="10">
        <v>6</v>
      </c>
      <c r="I7" s="11">
        <f>H7/H$51</f>
        <v>0.004228329809725159</v>
      </c>
      <c r="J7" s="10">
        <v>32</v>
      </c>
      <c r="K7" s="11">
        <f>J7/J$51</f>
        <v>0.21333333333333335</v>
      </c>
      <c r="L7" s="10">
        <v>4</v>
      </c>
      <c r="M7" s="11">
        <f>L7/L$51</f>
        <v>0.006611570247933884</v>
      </c>
      <c r="N7" s="10">
        <v>22</v>
      </c>
      <c r="O7" s="11">
        <f>N7/N$51</f>
        <v>0.24175824175824176</v>
      </c>
      <c r="P7" s="44">
        <v>151</v>
      </c>
      <c r="Q7" s="11">
        <f>P7/P$51</f>
        <v>0.10724431818181818</v>
      </c>
      <c r="R7" s="10">
        <v>30</v>
      </c>
      <c r="S7" s="11">
        <f>R7/R$51</f>
        <v>0.028680688336520075</v>
      </c>
    </row>
    <row r="8" spans="1:19" ht="10.5">
      <c r="A8" s="12" t="s">
        <v>3</v>
      </c>
      <c r="B8" s="13">
        <f>B6*B7</f>
        <v>128</v>
      </c>
      <c r="C8" s="14">
        <f>B8/$B$4</f>
        <v>0.00013592179399777852</v>
      </c>
      <c r="D8" s="13">
        <f aca="true" t="shared" si="0" ref="D8:N8">D6*D7</f>
        <v>8710</v>
      </c>
      <c r="E8" s="14">
        <f>D8/$D$4</f>
        <v>0.025173992462253464</v>
      </c>
      <c r="F8" s="13">
        <f t="shared" si="0"/>
        <v>7365</v>
      </c>
      <c r="G8" s="14">
        <f>F8/F$4</f>
        <v>0.03670735293384702</v>
      </c>
      <c r="H8" s="13">
        <f t="shared" si="0"/>
        <v>30</v>
      </c>
      <c r="I8" s="14">
        <f>H8/H$4</f>
        <v>0.000474961607270079</v>
      </c>
      <c r="J8" s="13">
        <f t="shared" si="0"/>
        <v>320</v>
      </c>
      <c r="K8" s="14">
        <f>J8/J$4</f>
        <v>0.006398080575827252</v>
      </c>
      <c r="L8" s="13">
        <f t="shared" si="0"/>
        <v>20</v>
      </c>
      <c r="M8" s="14">
        <f>L8/L$4</f>
        <v>0.0005189009677503049</v>
      </c>
      <c r="N8" s="13">
        <f t="shared" si="0"/>
        <v>220</v>
      </c>
      <c r="O8" s="14">
        <f>N8/N$4</f>
        <v>0.015798922800718134</v>
      </c>
      <c r="P8" s="43">
        <f>P6*P7</f>
        <v>755</v>
      </c>
      <c r="Q8" s="14">
        <f>P8/P$4</f>
        <v>0.01038300213160971</v>
      </c>
      <c r="R8" s="13">
        <f>R6*R7</f>
        <v>600</v>
      </c>
      <c r="S8" s="14">
        <f>R8/R$4</f>
        <v>0.021887425673950314</v>
      </c>
    </row>
    <row r="9" spans="1:19" ht="10.5">
      <c r="A9" s="6" t="s">
        <v>1</v>
      </c>
      <c r="B9" s="7">
        <v>25</v>
      </c>
      <c r="C9" s="8"/>
      <c r="D9" s="7">
        <v>25</v>
      </c>
      <c r="E9" s="8"/>
      <c r="F9" s="7">
        <v>10</v>
      </c>
      <c r="G9" s="11"/>
      <c r="H9" s="7">
        <v>25</v>
      </c>
      <c r="I9" s="8"/>
      <c r="J9" s="7">
        <v>25</v>
      </c>
      <c r="K9" s="8"/>
      <c r="L9" s="7">
        <v>10</v>
      </c>
      <c r="M9" s="8"/>
      <c r="N9" s="7">
        <v>25</v>
      </c>
      <c r="O9" s="8"/>
      <c r="P9" s="42">
        <v>20</v>
      </c>
      <c r="Q9" s="35"/>
      <c r="R9" s="7">
        <v>25</v>
      </c>
      <c r="S9" s="8"/>
    </row>
    <row r="10" spans="1:19" ht="10.5">
      <c r="A10" s="9" t="s">
        <v>2</v>
      </c>
      <c r="B10" s="10">
        <v>2432</v>
      </c>
      <c r="C10" s="11">
        <f>B10/B$51</f>
        <v>0.180670083946215</v>
      </c>
      <c r="D10" s="10">
        <v>1073</v>
      </c>
      <c r="E10" s="11">
        <f>D10/D$51</f>
        <v>0.2786289275512854</v>
      </c>
      <c r="F10" s="10">
        <v>1083</v>
      </c>
      <c r="G10" s="11">
        <f>F10/F$51</f>
        <v>0.18506493506493507</v>
      </c>
      <c r="H10" s="10">
        <v>2</v>
      </c>
      <c r="I10" s="11">
        <f>H10/H$51</f>
        <v>0.0014094432699083862</v>
      </c>
      <c r="J10" s="10">
        <v>30</v>
      </c>
      <c r="K10" s="11">
        <f>J10/J$51</f>
        <v>0.2</v>
      </c>
      <c r="L10" s="10">
        <v>7</v>
      </c>
      <c r="M10" s="11">
        <f>L10/L$51</f>
        <v>0.011570247933884297</v>
      </c>
      <c r="N10" s="10">
        <v>21</v>
      </c>
      <c r="O10" s="11">
        <f>N10/N$51</f>
        <v>0.23076923076923078</v>
      </c>
      <c r="P10" s="44">
        <v>94</v>
      </c>
      <c r="Q10" s="11">
        <f>P10/P$51</f>
        <v>0.06676136363636363</v>
      </c>
      <c r="R10" s="10">
        <v>1011</v>
      </c>
      <c r="S10" s="11">
        <f>R10/R$51</f>
        <v>0.9665391969407265</v>
      </c>
    </row>
    <row r="11" spans="1:19" s="15" customFormat="1" ht="10.5">
      <c r="A11" s="12" t="s">
        <v>3</v>
      </c>
      <c r="B11" s="13">
        <f>B9*B10</f>
        <v>60800</v>
      </c>
      <c r="C11" s="14">
        <f>B11/$B$4</f>
        <v>0.0645628521489448</v>
      </c>
      <c r="D11" s="13">
        <f aca="true" t="shared" si="1" ref="D11:N11">D9*D10</f>
        <v>26825</v>
      </c>
      <c r="E11" s="14">
        <f>D11/$D$4</f>
        <v>0.07753069435131447</v>
      </c>
      <c r="F11" s="13">
        <f t="shared" si="1"/>
        <v>10830</v>
      </c>
      <c r="G11" s="14">
        <f>F11/F$4</f>
        <v>0.053977003703131465</v>
      </c>
      <c r="H11" s="13">
        <f t="shared" si="1"/>
        <v>50</v>
      </c>
      <c r="I11" s="14">
        <f>H11/H$4</f>
        <v>0.000791602678783465</v>
      </c>
      <c r="J11" s="13">
        <f t="shared" si="1"/>
        <v>750</v>
      </c>
      <c r="K11" s="14">
        <f>J11/J$4</f>
        <v>0.014995501349595122</v>
      </c>
      <c r="L11" s="13">
        <f t="shared" si="1"/>
        <v>70</v>
      </c>
      <c r="M11" s="14">
        <f>L11/L$4</f>
        <v>0.001816153387126067</v>
      </c>
      <c r="N11" s="13">
        <f t="shared" si="1"/>
        <v>525</v>
      </c>
      <c r="O11" s="14">
        <f>N11/N$4</f>
        <v>0.03770197486535009</v>
      </c>
      <c r="P11" s="43">
        <f>P9*P10</f>
        <v>1880</v>
      </c>
      <c r="Q11" s="14">
        <f>P11/P$4</f>
        <v>0.025854362923743383</v>
      </c>
      <c r="R11" s="13">
        <f>R9*R10</f>
        <v>25275</v>
      </c>
      <c r="S11" s="14">
        <f>R11/R$4</f>
        <v>0.922007806515157</v>
      </c>
    </row>
    <row r="12" spans="1:19" ht="10.5">
      <c r="A12" s="6" t="s">
        <v>1</v>
      </c>
      <c r="B12" s="7">
        <v>50</v>
      </c>
      <c r="C12" s="8"/>
      <c r="D12" s="7">
        <v>50</v>
      </c>
      <c r="E12" s="8"/>
      <c r="F12" s="7">
        <v>25</v>
      </c>
      <c r="G12" s="8"/>
      <c r="H12" s="7">
        <v>35</v>
      </c>
      <c r="I12" s="8"/>
      <c r="J12" s="7">
        <v>50</v>
      </c>
      <c r="K12" s="8"/>
      <c r="L12" s="7">
        <v>15</v>
      </c>
      <c r="M12" s="8"/>
      <c r="N12" s="7">
        <v>50</v>
      </c>
      <c r="O12" s="8"/>
      <c r="P12" s="42">
        <v>40</v>
      </c>
      <c r="Q12" s="35"/>
      <c r="R12" s="7">
        <v>100</v>
      </c>
      <c r="S12" s="8"/>
    </row>
    <row r="13" spans="1:19" ht="10.5">
      <c r="A13" s="9" t="s">
        <v>2</v>
      </c>
      <c r="B13" s="10">
        <v>5013</v>
      </c>
      <c r="C13" s="11">
        <f>B13/B$51</f>
        <v>0.372409182081569</v>
      </c>
      <c r="D13" s="10">
        <v>591</v>
      </c>
      <c r="E13" s="11">
        <f>D13/D$51</f>
        <v>0.15346663204362504</v>
      </c>
      <c r="F13" s="10">
        <v>2606</v>
      </c>
      <c r="G13" s="11">
        <f>F13/F$51</f>
        <v>0.44531784005468217</v>
      </c>
      <c r="H13" s="10">
        <v>1312</v>
      </c>
      <c r="I13" s="11">
        <f>H13/H$51</f>
        <v>0.9245947850599013</v>
      </c>
      <c r="J13" s="10">
        <v>33</v>
      </c>
      <c r="K13" s="11">
        <f>J13/J$51</f>
        <v>0.22</v>
      </c>
      <c r="L13" s="10">
        <v>164</v>
      </c>
      <c r="M13" s="11">
        <f>L13/L$51</f>
        <v>0.27107438016528923</v>
      </c>
      <c r="N13" s="10">
        <v>22</v>
      </c>
      <c r="O13" s="11">
        <f>N13/N$51</f>
        <v>0.24175824175824176</v>
      </c>
      <c r="P13" s="44">
        <v>593</v>
      </c>
      <c r="Q13" s="11">
        <f>P13/P$51</f>
        <v>0.4211647727272727</v>
      </c>
      <c r="R13" s="10">
        <v>5</v>
      </c>
      <c r="S13" s="11">
        <f>R13/R$51</f>
        <v>0.004780114722753346</v>
      </c>
    </row>
    <row r="14" spans="1:19" s="15" customFormat="1" ht="10.5">
      <c r="A14" s="12" t="s">
        <v>3</v>
      </c>
      <c r="B14" s="13">
        <f>B12*B13</f>
        <v>250650</v>
      </c>
      <c r="C14" s="14">
        <f>B14/$B$4</f>
        <v>0.26616248176205615</v>
      </c>
      <c r="D14" s="13">
        <f aca="true" t="shared" si="2" ref="D14:N14">D12*D13</f>
        <v>29550</v>
      </c>
      <c r="E14" s="14">
        <f>D14/$D$4</f>
        <v>0.08540659899650858</v>
      </c>
      <c r="F14" s="13">
        <f t="shared" si="2"/>
        <v>65150</v>
      </c>
      <c r="G14" s="14">
        <f>F14/F$4</f>
        <v>0.3247093066721159</v>
      </c>
      <c r="H14" s="13">
        <f t="shared" si="2"/>
        <v>45920</v>
      </c>
      <c r="I14" s="14">
        <f>H14/H$4</f>
        <v>0.7270079001947343</v>
      </c>
      <c r="J14" s="13">
        <f t="shared" si="2"/>
        <v>1650</v>
      </c>
      <c r="K14" s="14">
        <f>J14/J$4</f>
        <v>0.032990102969109265</v>
      </c>
      <c r="L14" s="13">
        <f t="shared" si="2"/>
        <v>2460</v>
      </c>
      <c r="M14" s="14">
        <f>L14/L$4</f>
        <v>0.0638248190332875</v>
      </c>
      <c r="N14" s="13">
        <f t="shared" si="2"/>
        <v>1100</v>
      </c>
      <c r="O14" s="14">
        <f>N14/N$4</f>
        <v>0.07899461400359066</v>
      </c>
      <c r="P14" s="43">
        <f>P12*P13</f>
        <v>23720</v>
      </c>
      <c r="Q14" s="14">
        <f>P14/P$4</f>
        <v>0.3262050471016984</v>
      </c>
      <c r="R14" s="13">
        <f>R12*R13</f>
        <v>500</v>
      </c>
      <c r="S14" s="14">
        <f>R14/R$4</f>
        <v>0.018239521394958595</v>
      </c>
    </row>
    <row r="15" spans="1:19" ht="10.5">
      <c r="A15" s="6" t="s">
        <v>1</v>
      </c>
      <c r="B15" s="7">
        <v>70</v>
      </c>
      <c r="C15" s="8"/>
      <c r="D15" s="7">
        <v>100</v>
      </c>
      <c r="E15" s="8"/>
      <c r="F15" s="7">
        <v>50</v>
      </c>
      <c r="G15" s="8"/>
      <c r="H15" s="7">
        <v>50</v>
      </c>
      <c r="I15" s="8"/>
      <c r="J15" s="7">
        <v>100</v>
      </c>
      <c r="K15" s="8"/>
      <c r="L15" s="7">
        <v>35</v>
      </c>
      <c r="M15" s="8"/>
      <c r="N15" s="7">
        <v>75</v>
      </c>
      <c r="O15" s="8"/>
      <c r="P15" s="42">
        <v>50</v>
      </c>
      <c r="Q15" s="35"/>
      <c r="R15" s="7"/>
      <c r="S15" s="8"/>
    </row>
    <row r="16" spans="1:19" ht="10.5">
      <c r="A16" s="9" t="s">
        <v>2</v>
      </c>
      <c r="B16" s="10">
        <v>4390</v>
      </c>
      <c r="C16" s="11">
        <f>B16/B$51</f>
        <v>0.326127330807518</v>
      </c>
      <c r="D16" s="10">
        <v>799</v>
      </c>
      <c r="E16" s="11">
        <f>D16/D$51</f>
        <v>0.20747857699298883</v>
      </c>
      <c r="F16" s="10">
        <v>394</v>
      </c>
      <c r="G16" s="11">
        <f>F16/F$51</f>
        <v>0.0673274094326726</v>
      </c>
      <c r="H16" s="10">
        <v>49</v>
      </c>
      <c r="I16" s="11">
        <f>H16/H$51</f>
        <v>0.03453136011275546</v>
      </c>
      <c r="J16" s="10">
        <v>42</v>
      </c>
      <c r="K16" s="11">
        <f>J16/J$51</f>
        <v>0.28</v>
      </c>
      <c r="L16" s="10">
        <v>304</v>
      </c>
      <c r="M16" s="11">
        <f>L16/L$51</f>
        <v>0.5024793388429752</v>
      </c>
      <c r="N16" s="10">
        <v>3</v>
      </c>
      <c r="O16" s="11">
        <f>N16/N$51</f>
        <v>0.03296703296703297</v>
      </c>
      <c r="P16" s="44">
        <v>401</v>
      </c>
      <c r="Q16" s="11">
        <f>P16/P$51</f>
        <v>0.28480113636363635</v>
      </c>
      <c r="R16" s="10"/>
      <c r="S16" s="16"/>
    </row>
    <row r="17" spans="1:19" s="15" customFormat="1" ht="10.5">
      <c r="A17" s="12" t="s">
        <v>3</v>
      </c>
      <c r="B17" s="13">
        <f>B15*B16</f>
        <v>307300</v>
      </c>
      <c r="C17" s="14">
        <f>B17/$B$4</f>
        <v>0.32631849449622924</v>
      </c>
      <c r="D17" s="13">
        <f aca="true" t="shared" si="3" ref="D17:N17">D15*D16</f>
        <v>79900</v>
      </c>
      <c r="E17" s="14">
        <f>D17/$D$4</f>
        <v>0.23093019491780156</v>
      </c>
      <c r="F17" s="13">
        <f t="shared" si="3"/>
        <v>19700</v>
      </c>
      <c r="G17" s="14">
        <f>F17/F$4</f>
        <v>0.09818531606202122</v>
      </c>
      <c r="H17" s="13">
        <f t="shared" si="3"/>
        <v>2450</v>
      </c>
      <c r="I17" s="14">
        <f>H17/H$4</f>
        <v>0.03878853126038979</v>
      </c>
      <c r="J17" s="13">
        <f t="shared" si="3"/>
        <v>4200</v>
      </c>
      <c r="K17" s="14">
        <f>J17/J$4</f>
        <v>0.08397480755773268</v>
      </c>
      <c r="L17" s="13">
        <f t="shared" si="3"/>
        <v>10640</v>
      </c>
      <c r="M17" s="14">
        <f>L17/L$4</f>
        <v>0.2760553148431622</v>
      </c>
      <c r="N17" s="13">
        <f t="shared" si="3"/>
        <v>225</v>
      </c>
      <c r="O17" s="14">
        <f>N17/N$4</f>
        <v>0.01615798922800718</v>
      </c>
      <c r="P17" s="43">
        <f>P15*P16</f>
        <v>20050</v>
      </c>
      <c r="Q17" s="14">
        <f>P17/P$4</f>
        <v>0.27573403011758235</v>
      </c>
      <c r="R17" s="13"/>
      <c r="S17" s="17"/>
    </row>
    <row r="18" spans="1:19" ht="10.5">
      <c r="A18" s="6" t="s">
        <v>1</v>
      </c>
      <c r="B18" s="7">
        <v>150</v>
      </c>
      <c r="C18" s="8"/>
      <c r="D18" s="7">
        <v>125</v>
      </c>
      <c r="E18" s="8"/>
      <c r="F18" s="7">
        <v>100</v>
      </c>
      <c r="G18" s="8"/>
      <c r="H18" s="7">
        <v>100</v>
      </c>
      <c r="I18" s="8"/>
      <c r="J18" s="7">
        <v>500</v>
      </c>
      <c r="K18" s="8"/>
      <c r="L18" s="7">
        <v>80</v>
      </c>
      <c r="M18" s="8"/>
      <c r="N18" s="7">
        <v>100</v>
      </c>
      <c r="O18" s="8"/>
      <c r="P18" s="42">
        <v>100</v>
      </c>
      <c r="Q18" s="35"/>
      <c r="R18" s="7"/>
      <c r="S18" s="8"/>
    </row>
    <row r="19" spans="1:19" ht="10.5">
      <c r="A19" s="9" t="s">
        <v>2</v>
      </c>
      <c r="B19" s="10">
        <v>1398</v>
      </c>
      <c r="C19" s="11">
        <f>B19/B$51</f>
        <v>0.10385558279474036</v>
      </c>
      <c r="D19" s="10">
        <v>242</v>
      </c>
      <c r="E19" s="11">
        <f>D19/D$51</f>
        <v>0.06284082056608672</v>
      </c>
      <c r="F19" s="10">
        <v>223</v>
      </c>
      <c r="G19" s="11">
        <f>F19/F$51</f>
        <v>0.038106630211893366</v>
      </c>
      <c r="H19" s="10">
        <v>50</v>
      </c>
      <c r="I19" s="11">
        <f>H19/H$51</f>
        <v>0.035236081747709654</v>
      </c>
      <c r="J19" s="10">
        <v>6</v>
      </c>
      <c r="K19" s="11">
        <f>J19/J$51</f>
        <v>0.04</v>
      </c>
      <c r="L19" s="10">
        <v>18</v>
      </c>
      <c r="M19" s="11">
        <f>L19/L$51</f>
        <v>0.02975206611570248</v>
      </c>
      <c r="N19" s="10">
        <v>14</v>
      </c>
      <c r="O19" s="11">
        <f>N19/N$51</f>
        <v>0.15384615384615385</v>
      </c>
      <c r="P19" s="44">
        <v>122</v>
      </c>
      <c r="Q19" s="11">
        <f>P19/P$51</f>
        <v>0.08664772727272728</v>
      </c>
      <c r="R19" s="10"/>
      <c r="S19" s="16"/>
    </row>
    <row r="20" spans="1:19" s="15" customFormat="1" ht="10.5">
      <c r="A20" s="12" t="s">
        <v>3</v>
      </c>
      <c r="B20" s="13">
        <f>B18*B19</f>
        <v>209700</v>
      </c>
      <c r="C20" s="14">
        <f>B20/$B$4</f>
        <v>0.2226781265729231</v>
      </c>
      <c r="D20" s="13">
        <f aca="true" t="shared" si="4" ref="D20:N20">D18*D19</f>
        <v>30250</v>
      </c>
      <c r="E20" s="14">
        <f>D20/$D$4</f>
        <v>0.08742976716224653</v>
      </c>
      <c r="F20" s="13">
        <f t="shared" si="4"/>
        <v>22300</v>
      </c>
      <c r="G20" s="14">
        <f>F20/F$4</f>
        <v>0.11114378417172961</v>
      </c>
      <c r="H20" s="13">
        <f t="shared" si="4"/>
        <v>5000</v>
      </c>
      <c r="I20" s="14">
        <f>H20/H$4</f>
        <v>0.0791602678783465</v>
      </c>
      <c r="J20" s="13">
        <f t="shared" si="4"/>
        <v>3000</v>
      </c>
      <c r="K20" s="14">
        <f>J20/J$4</f>
        <v>0.059982005398380486</v>
      </c>
      <c r="L20" s="13">
        <f t="shared" si="4"/>
        <v>1440</v>
      </c>
      <c r="M20" s="14">
        <f>L20/L$4</f>
        <v>0.03736086967802195</v>
      </c>
      <c r="N20" s="13">
        <f t="shared" si="4"/>
        <v>1400</v>
      </c>
      <c r="O20" s="14">
        <f>N20/N$4</f>
        <v>0.10053859964093358</v>
      </c>
      <c r="P20" s="43">
        <f>P18*P19</f>
        <v>12200</v>
      </c>
      <c r="Q20" s="14">
        <f>P20/P$4</f>
        <v>0.1677783125902496</v>
      </c>
      <c r="R20" s="13"/>
      <c r="S20" s="17"/>
    </row>
    <row r="21" spans="1:19" ht="10.5">
      <c r="A21" s="6" t="s">
        <v>1</v>
      </c>
      <c r="B21" s="7">
        <v>500</v>
      </c>
      <c r="C21" s="8"/>
      <c r="D21" s="7">
        <v>200</v>
      </c>
      <c r="E21" s="8"/>
      <c r="F21" s="7">
        <v>350</v>
      </c>
      <c r="G21" s="8"/>
      <c r="H21" s="7"/>
      <c r="I21" s="8"/>
      <c r="J21" s="7">
        <v>1000</v>
      </c>
      <c r="K21" s="8"/>
      <c r="L21" s="7">
        <v>100</v>
      </c>
      <c r="M21" s="8"/>
      <c r="N21" s="7">
        <v>250</v>
      </c>
      <c r="O21" s="8"/>
      <c r="P21" s="42">
        <v>200</v>
      </c>
      <c r="Q21" s="35"/>
      <c r="R21" s="7"/>
      <c r="S21" s="8"/>
    </row>
    <row r="22" spans="1:19" ht="10.5">
      <c r="A22" s="9" t="s">
        <v>2</v>
      </c>
      <c r="B22" s="10">
        <v>100</v>
      </c>
      <c r="C22" s="11">
        <f>B22/B$51</f>
        <v>0.007428868583314761</v>
      </c>
      <c r="D22" s="10">
        <v>28</v>
      </c>
      <c r="E22" s="11">
        <f>D22/D$51</f>
        <v>0.007270838743183588</v>
      </c>
      <c r="F22" s="10">
        <v>64</v>
      </c>
      <c r="G22" s="11">
        <f>F22/F$51</f>
        <v>0.010936431989063569</v>
      </c>
      <c r="H22" s="10"/>
      <c r="I22" s="16"/>
      <c r="J22" s="10">
        <v>5</v>
      </c>
      <c r="K22" s="11">
        <f>J22/J$51</f>
        <v>0.03333333333333333</v>
      </c>
      <c r="L22" s="10">
        <v>70</v>
      </c>
      <c r="M22" s="11">
        <f>L22/L$51</f>
        <v>0.11570247933884298</v>
      </c>
      <c r="N22" s="10">
        <v>3</v>
      </c>
      <c r="O22" s="11">
        <f>N22/N$51</f>
        <v>0.03296703296703297</v>
      </c>
      <c r="P22" s="44">
        <v>42</v>
      </c>
      <c r="Q22" s="11">
        <f>P22/P$51</f>
        <v>0.029829545454545456</v>
      </c>
      <c r="R22" s="10"/>
      <c r="S22" s="16"/>
    </row>
    <row r="23" spans="1:19" s="15" customFormat="1" ht="10.5">
      <c r="A23" s="12" t="s">
        <v>3</v>
      </c>
      <c r="B23" s="13">
        <f>B21*B22</f>
        <v>50000</v>
      </c>
      <c r="C23" s="14">
        <f>B23/$B$4</f>
        <v>0.05309445078038224</v>
      </c>
      <c r="D23" s="13">
        <f>D21*D22</f>
        <v>5600</v>
      </c>
      <c r="E23" s="14">
        <f>D23/$D$4</f>
        <v>0.01618534532590349</v>
      </c>
      <c r="F23" s="13">
        <f>F21*F22</f>
        <v>22400</v>
      </c>
      <c r="G23" s="14">
        <f>F23/F$4</f>
        <v>0.11164218679133378</v>
      </c>
      <c r="H23" s="13"/>
      <c r="I23" s="17"/>
      <c r="J23" s="13">
        <f>J21*J22</f>
        <v>5000</v>
      </c>
      <c r="K23" s="14">
        <f>J23/J$4</f>
        <v>0.09997000899730081</v>
      </c>
      <c r="L23" s="13">
        <f>L21*L22</f>
        <v>7000</v>
      </c>
      <c r="M23" s="14">
        <f>L23/L$4</f>
        <v>0.1816153387126067</v>
      </c>
      <c r="N23" s="13">
        <f>N21*N22</f>
        <v>750</v>
      </c>
      <c r="O23" s="14">
        <f>N23/N$4</f>
        <v>0.05385996409335727</v>
      </c>
      <c r="P23" s="43">
        <f>P21*P22</f>
        <v>8400</v>
      </c>
      <c r="Q23" s="14">
        <f>P23/P$4</f>
        <v>0.11551949391459809</v>
      </c>
      <c r="R23" s="13"/>
      <c r="S23" s="17"/>
    </row>
    <row r="24" spans="1:19" ht="10.5">
      <c r="A24" s="6" t="s">
        <v>1</v>
      </c>
      <c r="B24" s="7"/>
      <c r="C24" s="8"/>
      <c r="D24" s="7">
        <v>300</v>
      </c>
      <c r="E24" s="8"/>
      <c r="F24" s="7">
        <v>1000</v>
      </c>
      <c r="G24" s="8"/>
      <c r="H24" s="7"/>
      <c r="I24" s="8"/>
      <c r="J24" s="7">
        <v>5000</v>
      </c>
      <c r="K24" s="8"/>
      <c r="L24" s="7">
        <v>200</v>
      </c>
      <c r="M24" s="8"/>
      <c r="N24" s="7">
        <v>500</v>
      </c>
      <c r="O24" s="8"/>
      <c r="P24" s="42">
        <v>450</v>
      </c>
      <c r="Q24" s="35"/>
      <c r="R24" s="7"/>
      <c r="S24" s="8"/>
    </row>
    <row r="25" spans="1:19" ht="10.5">
      <c r="A25" s="9" t="s">
        <v>2</v>
      </c>
      <c r="B25" s="10"/>
      <c r="C25" s="16"/>
      <c r="D25" s="10">
        <v>197</v>
      </c>
      <c r="E25" s="11">
        <f>D25/D$51</f>
        <v>0.05115554401454168</v>
      </c>
      <c r="F25" s="10">
        <v>5</v>
      </c>
      <c r="G25" s="11">
        <f>F25/F$51</f>
        <v>0.0008544087491455912</v>
      </c>
      <c r="H25" s="10"/>
      <c r="I25" s="16"/>
      <c r="J25" s="10">
        <v>1</v>
      </c>
      <c r="K25" s="11">
        <f>J25/J$51</f>
        <v>0.006666666666666667</v>
      </c>
      <c r="L25" s="10">
        <v>8</v>
      </c>
      <c r="M25" s="11">
        <f>L25/L$51</f>
        <v>0.013223140495867768</v>
      </c>
      <c r="N25" s="10">
        <v>5</v>
      </c>
      <c r="O25" s="11">
        <f>N25/N$51</f>
        <v>0.054945054945054944</v>
      </c>
      <c r="P25" s="44">
        <v>2</v>
      </c>
      <c r="Q25" s="11">
        <f>P25/P$51</f>
        <v>0.0014204545454545455</v>
      </c>
      <c r="R25" s="10"/>
      <c r="S25" s="16"/>
    </row>
    <row r="26" spans="1:19" s="15" customFormat="1" ht="10.5">
      <c r="A26" s="12" t="s">
        <v>3</v>
      </c>
      <c r="B26" s="13"/>
      <c r="C26" s="17"/>
      <c r="D26" s="13">
        <f>D24*D25</f>
        <v>59100</v>
      </c>
      <c r="E26" s="14">
        <f>D26/$D$4</f>
        <v>0.17081319799301717</v>
      </c>
      <c r="F26" s="13">
        <f>F24*F25</f>
        <v>5000</v>
      </c>
      <c r="G26" s="14">
        <f>F26/F$4</f>
        <v>0.02492013098020843</v>
      </c>
      <c r="H26" s="13"/>
      <c r="I26" s="17"/>
      <c r="J26" s="13">
        <f>J24*J25</f>
        <v>5000</v>
      </c>
      <c r="K26" s="14">
        <f>J26/J$4</f>
        <v>0.09997000899730081</v>
      </c>
      <c r="L26" s="13">
        <f>L24*L25</f>
        <v>1600</v>
      </c>
      <c r="M26" s="14">
        <f>L26/L$4</f>
        <v>0.04151207742002439</v>
      </c>
      <c r="N26" s="13">
        <f>N24*N25</f>
        <v>2500</v>
      </c>
      <c r="O26" s="14">
        <f>N26/N$4</f>
        <v>0.17953321364452424</v>
      </c>
      <c r="P26" s="43">
        <f>P24*P25</f>
        <v>900</v>
      </c>
      <c r="Q26" s="14">
        <f>P26/P$4</f>
        <v>0.012377088633706937</v>
      </c>
      <c r="R26" s="13"/>
      <c r="S26" s="17"/>
    </row>
    <row r="27" spans="1:19" ht="10.5">
      <c r="A27" s="6" t="s">
        <v>1</v>
      </c>
      <c r="B27" s="7"/>
      <c r="C27" s="8"/>
      <c r="D27" s="7">
        <v>500</v>
      </c>
      <c r="E27" s="8"/>
      <c r="F27" s="7">
        <v>2000</v>
      </c>
      <c r="G27" s="8"/>
      <c r="H27" s="7"/>
      <c r="I27" s="8"/>
      <c r="J27" s="7">
        <v>10000</v>
      </c>
      <c r="K27" s="8"/>
      <c r="L27" s="7">
        <v>300</v>
      </c>
      <c r="M27" s="8"/>
      <c r="N27" s="7">
        <v>1000</v>
      </c>
      <c r="O27" s="8"/>
      <c r="P27" s="42">
        <v>750</v>
      </c>
      <c r="Q27" s="35"/>
      <c r="R27" s="7"/>
      <c r="S27" s="8"/>
    </row>
    <row r="28" spans="1:19" ht="10.5">
      <c r="A28" s="9" t="s">
        <v>2</v>
      </c>
      <c r="B28" s="10"/>
      <c r="C28" s="16"/>
      <c r="D28" s="10">
        <v>6</v>
      </c>
      <c r="E28" s="11">
        <f>D28/D$51</f>
        <v>0.0015580368735393405</v>
      </c>
      <c r="F28" s="10">
        <v>4</v>
      </c>
      <c r="G28" s="11">
        <f>F28/F$51</f>
        <v>0.000683526999316473</v>
      </c>
      <c r="H28" s="10"/>
      <c r="I28" s="16"/>
      <c r="J28" s="10">
        <v>1</v>
      </c>
      <c r="K28" s="11">
        <f>J28/J$51</f>
        <v>0.006666666666666667</v>
      </c>
      <c r="L28" s="10">
        <v>18</v>
      </c>
      <c r="M28" s="11">
        <f>L28/L$51</f>
        <v>0.02975206611570248</v>
      </c>
      <c r="N28" s="10">
        <v>0</v>
      </c>
      <c r="O28" s="11">
        <f>N28/N$51</f>
        <v>0</v>
      </c>
      <c r="P28" s="44">
        <v>2</v>
      </c>
      <c r="Q28" s="11">
        <f>P28/P$51</f>
        <v>0.0014204545454545455</v>
      </c>
      <c r="R28" s="10"/>
      <c r="S28" s="16"/>
    </row>
    <row r="29" spans="1:19" s="15" customFormat="1" ht="10.5">
      <c r="A29" s="12" t="s">
        <v>3</v>
      </c>
      <c r="B29" s="13"/>
      <c r="C29" s="17"/>
      <c r="D29" s="13">
        <f>D27*D28</f>
        <v>3000</v>
      </c>
      <c r="E29" s="14">
        <f>D29/$D$4</f>
        <v>0.008670720710305441</v>
      </c>
      <c r="F29" s="13">
        <f>F27*F28</f>
        <v>8000</v>
      </c>
      <c r="G29" s="14">
        <f>F29/F$4</f>
        <v>0.03987220956833349</v>
      </c>
      <c r="H29" s="13"/>
      <c r="I29" s="17"/>
      <c r="J29" s="13">
        <f>J27*J28</f>
        <v>10000</v>
      </c>
      <c r="K29" s="14">
        <f>J29/J$4</f>
        <v>0.19994001799460162</v>
      </c>
      <c r="L29" s="13">
        <f>L27*L28</f>
        <v>5400</v>
      </c>
      <c r="M29" s="14">
        <f>L29/L$4</f>
        <v>0.1401032612925823</v>
      </c>
      <c r="N29" s="13">
        <f>N27*N28</f>
        <v>0</v>
      </c>
      <c r="O29" s="14">
        <f>N29/N$4</f>
        <v>0</v>
      </c>
      <c r="P29" s="43">
        <f>P27*P28</f>
        <v>1500</v>
      </c>
      <c r="Q29" s="14">
        <f>P29/P$4</f>
        <v>0.02062848105617823</v>
      </c>
      <c r="R29" s="13"/>
      <c r="S29" s="17"/>
    </row>
    <row r="30" spans="1:19" ht="10.5">
      <c r="A30" s="6" t="s">
        <v>1</v>
      </c>
      <c r="B30" s="7"/>
      <c r="C30" s="8"/>
      <c r="D30" s="7">
        <v>600</v>
      </c>
      <c r="E30" s="8"/>
      <c r="F30" s="7"/>
      <c r="G30" s="8"/>
      <c r="H30" s="7"/>
      <c r="I30" s="8"/>
      <c r="J30" s="7"/>
      <c r="K30" s="8"/>
      <c r="L30" s="7">
        <v>400</v>
      </c>
      <c r="M30" s="8"/>
      <c r="N30" s="7">
        <v>1500</v>
      </c>
      <c r="O30" s="8"/>
      <c r="P30" s="42">
        <v>3000</v>
      </c>
      <c r="Q30" s="35"/>
      <c r="R30" s="7"/>
      <c r="S30" s="8"/>
    </row>
    <row r="31" spans="1:19" ht="10.5">
      <c r="A31" s="9" t="s">
        <v>2</v>
      </c>
      <c r="B31" s="10"/>
      <c r="C31" s="16"/>
      <c r="D31" s="10">
        <v>10</v>
      </c>
      <c r="E31" s="11">
        <f>D31/D$51</f>
        <v>0.0025967281225655675</v>
      </c>
      <c r="F31" s="10"/>
      <c r="G31" s="16"/>
      <c r="H31" s="10"/>
      <c r="I31" s="16"/>
      <c r="J31" s="10"/>
      <c r="K31" s="16"/>
      <c r="L31" s="10">
        <v>7</v>
      </c>
      <c r="M31" s="11">
        <f>L31/L$51</f>
        <v>0.011570247933884297</v>
      </c>
      <c r="N31" s="10">
        <v>1</v>
      </c>
      <c r="O31" s="11">
        <f>N31/N$51</f>
        <v>0.01098901098901099</v>
      </c>
      <c r="P31" s="44">
        <v>1</v>
      </c>
      <c r="Q31" s="11">
        <f>P31/P$51</f>
        <v>0.0007102272727272727</v>
      </c>
      <c r="R31" s="10"/>
      <c r="S31" s="16"/>
    </row>
    <row r="32" spans="1:19" s="15" customFormat="1" ht="10.5">
      <c r="A32" s="12" t="s">
        <v>3</v>
      </c>
      <c r="B32" s="13"/>
      <c r="C32" s="17"/>
      <c r="D32" s="13">
        <f>D30*D31</f>
        <v>6000</v>
      </c>
      <c r="E32" s="14">
        <f>D32/$D$4</f>
        <v>0.017341441420610882</v>
      </c>
      <c r="F32" s="13"/>
      <c r="G32" s="17"/>
      <c r="H32" s="13"/>
      <c r="I32" s="17"/>
      <c r="J32" s="13"/>
      <c r="K32" s="17"/>
      <c r="L32" s="13">
        <f>L30*L31</f>
        <v>2800</v>
      </c>
      <c r="M32" s="14">
        <f>L32/L$4</f>
        <v>0.07264613548504267</v>
      </c>
      <c r="N32" s="13">
        <f>N30*N31</f>
        <v>1500</v>
      </c>
      <c r="O32" s="14">
        <f>N32/N$4</f>
        <v>0.10771992818671454</v>
      </c>
      <c r="P32" s="43">
        <f>P30*P31</f>
        <v>3000</v>
      </c>
      <c r="Q32" s="14">
        <f>P32/P$4</f>
        <v>0.04125696211235646</v>
      </c>
      <c r="R32" s="13"/>
      <c r="S32" s="17"/>
    </row>
    <row r="33" spans="1:19" ht="10.5">
      <c r="A33" s="6" t="s">
        <v>1</v>
      </c>
      <c r="B33" s="7"/>
      <c r="C33" s="8"/>
      <c r="D33" s="7">
        <v>1000</v>
      </c>
      <c r="E33" s="8"/>
      <c r="F33" s="7"/>
      <c r="G33" s="8"/>
      <c r="H33" s="7"/>
      <c r="I33" s="8"/>
      <c r="J33" s="7"/>
      <c r="K33" s="8"/>
      <c r="L33" s="7">
        <v>500</v>
      </c>
      <c r="M33" s="8"/>
      <c r="N33" s="7">
        <v>2000</v>
      </c>
      <c r="O33" s="8"/>
      <c r="P33" s="42"/>
      <c r="Q33" s="35"/>
      <c r="R33" s="7"/>
      <c r="S33" s="8"/>
    </row>
    <row r="34" spans="1:19" ht="10.5">
      <c r="A34" s="9" t="s">
        <v>2</v>
      </c>
      <c r="B34" s="10"/>
      <c r="C34" s="16"/>
      <c r="D34" s="10">
        <v>25</v>
      </c>
      <c r="E34" s="11">
        <f>D34/D$51</f>
        <v>0.006491820306413918</v>
      </c>
      <c r="F34" s="10"/>
      <c r="G34" s="16"/>
      <c r="H34" s="10"/>
      <c r="I34" s="16"/>
      <c r="J34" s="10"/>
      <c r="K34" s="16"/>
      <c r="L34" s="10">
        <v>2</v>
      </c>
      <c r="M34" s="11">
        <f>L34/L$51</f>
        <v>0.003305785123966942</v>
      </c>
      <c r="N34" s="10">
        <v>0</v>
      </c>
      <c r="O34" s="11">
        <f>N34/N$51</f>
        <v>0</v>
      </c>
      <c r="P34" s="44"/>
      <c r="Q34" s="36"/>
      <c r="R34" s="10"/>
      <c r="S34" s="16"/>
    </row>
    <row r="35" spans="1:19" s="15" customFormat="1" ht="10.5">
      <c r="A35" s="12" t="s">
        <v>3</v>
      </c>
      <c r="B35" s="13"/>
      <c r="C35" s="17"/>
      <c r="D35" s="13">
        <f>D33*D34</f>
        <v>25000</v>
      </c>
      <c r="E35" s="14">
        <f>D35/$D$4</f>
        <v>0.07225600591921201</v>
      </c>
      <c r="F35" s="13"/>
      <c r="G35" s="17"/>
      <c r="H35" s="13"/>
      <c r="I35" s="17"/>
      <c r="J35" s="13"/>
      <c r="K35" s="17"/>
      <c r="L35" s="13">
        <f>L33*L34</f>
        <v>1000</v>
      </c>
      <c r="M35" s="14">
        <f>L35/L$4</f>
        <v>0.025945048387515244</v>
      </c>
      <c r="N35" s="13">
        <f>N33*N34</f>
        <v>0</v>
      </c>
      <c r="O35" s="14">
        <f>N35/N$4</f>
        <v>0</v>
      </c>
      <c r="P35" s="45"/>
      <c r="Q35" s="37"/>
      <c r="R35" s="13"/>
      <c r="S35" s="17"/>
    </row>
    <row r="36" spans="1:19" ht="10.5">
      <c r="A36" s="6" t="s">
        <v>1</v>
      </c>
      <c r="B36" s="7"/>
      <c r="C36" s="8"/>
      <c r="D36" s="7">
        <v>3000</v>
      </c>
      <c r="E36" s="8"/>
      <c r="F36" s="7"/>
      <c r="G36" s="8"/>
      <c r="H36" s="7"/>
      <c r="I36" s="8"/>
      <c r="J36" s="7"/>
      <c r="K36" s="8"/>
      <c r="L36" s="7">
        <v>750</v>
      </c>
      <c r="M36" s="8"/>
      <c r="N36" s="7"/>
      <c r="O36" s="8"/>
      <c r="P36" s="42"/>
      <c r="Q36" s="35"/>
      <c r="R36" s="7"/>
      <c r="S36" s="8"/>
    </row>
    <row r="37" spans="1:19" ht="10.5">
      <c r="A37" s="9" t="s">
        <v>2</v>
      </c>
      <c r="B37" s="10"/>
      <c r="C37" s="16"/>
      <c r="D37" s="10">
        <v>5</v>
      </c>
      <c r="E37" s="11">
        <f>D37/D$51</f>
        <v>0.0012983640612827837</v>
      </c>
      <c r="F37" s="10"/>
      <c r="G37" s="16"/>
      <c r="H37" s="10"/>
      <c r="I37" s="16"/>
      <c r="J37" s="10"/>
      <c r="K37" s="16"/>
      <c r="L37" s="10">
        <v>0</v>
      </c>
      <c r="M37" s="11">
        <f>L37/L$51</f>
        <v>0</v>
      </c>
      <c r="N37" s="10"/>
      <c r="O37" s="16"/>
      <c r="P37" s="44"/>
      <c r="Q37" s="34"/>
      <c r="R37" s="10"/>
      <c r="S37" s="16"/>
    </row>
    <row r="38" spans="1:19" s="15" customFormat="1" ht="10.5">
      <c r="A38" s="12" t="s">
        <v>3</v>
      </c>
      <c r="B38" s="13"/>
      <c r="C38" s="17"/>
      <c r="D38" s="13">
        <f>D36*D37</f>
        <v>15000</v>
      </c>
      <c r="E38" s="14">
        <f>D38/$D$4</f>
        <v>0.0433536035515272</v>
      </c>
      <c r="F38" s="13"/>
      <c r="G38" s="17"/>
      <c r="H38" s="13"/>
      <c r="I38" s="17"/>
      <c r="J38" s="13"/>
      <c r="K38" s="17"/>
      <c r="L38" s="13">
        <f>L36*L37</f>
        <v>0</v>
      </c>
      <c r="M38" s="14">
        <f>L38/L$4</f>
        <v>0</v>
      </c>
      <c r="N38" s="13"/>
      <c r="O38" s="17"/>
      <c r="P38" s="45"/>
      <c r="Q38" s="38"/>
      <c r="R38" s="13"/>
      <c r="S38" s="17"/>
    </row>
    <row r="39" spans="1:19" ht="10.5">
      <c r="A39" s="6" t="s">
        <v>1</v>
      </c>
      <c r="B39" s="7"/>
      <c r="C39" s="8"/>
      <c r="D39" s="7">
        <v>5000</v>
      </c>
      <c r="E39" s="8"/>
      <c r="F39" s="7"/>
      <c r="G39" s="8"/>
      <c r="H39" s="7"/>
      <c r="I39" s="8"/>
      <c r="J39" s="7"/>
      <c r="K39" s="8"/>
      <c r="L39" s="7">
        <v>1000</v>
      </c>
      <c r="M39" s="8"/>
      <c r="N39" s="7"/>
      <c r="O39" s="8"/>
      <c r="P39" s="42"/>
      <c r="Q39" s="35"/>
      <c r="R39" s="7"/>
      <c r="S39" s="8"/>
    </row>
    <row r="40" spans="1:19" ht="10.5">
      <c r="A40" s="9" t="s">
        <v>2</v>
      </c>
      <c r="B40" s="10"/>
      <c r="C40" s="16"/>
      <c r="D40" s="10">
        <v>1</v>
      </c>
      <c r="E40" s="11">
        <f>D40/D$51</f>
        <v>0.00025967281225655674</v>
      </c>
      <c r="F40" s="10"/>
      <c r="G40" s="16"/>
      <c r="H40" s="10"/>
      <c r="I40" s="16"/>
      <c r="J40" s="10"/>
      <c r="K40" s="16"/>
      <c r="L40" s="10">
        <v>3</v>
      </c>
      <c r="M40" s="11">
        <f>L40/L$51</f>
        <v>0.0049586776859504135</v>
      </c>
      <c r="N40" s="10"/>
      <c r="O40" s="16"/>
      <c r="P40" s="44"/>
      <c r="Q40" s="34"/>
      <c r="R40" s="10"/>
      <c r="S40" s="16"/>
    </row>
    <row r="41" spans="1:19" s="15" customFormat="1" ht="10.5">
      <c r="A41" s="12" t="s">
        <v>3</v>
      </c>
      <c r="B41" s="13"/>
      <c r="C41" s="17"/>
      <c r="D41" s="13">
        <f>D39*D40</f>
        <v>5000</v>
      </c>
      <c r="E41" s="14">
        <f>D41/$D$4</f>
        <v>0.014451201183842402</v>
      </c>
      <c r="F41" s="13"/>
      <c r="G41" s="17"/>
      <c r="H41" s="13"/>
      <c r="I41" s="17"/>
      <c r="J41" s="13"/>
      <c r="K41" s="17"/>
      <c r="L41" s="13">
        <f>L39*L40</f>
        <v>3000</v>
      </c>
      <c r="M41" s="14">
        <f>L41/L$4</f>
        <v>0.07783514516254572</v>
      </c>
      <c r="N41" s="13"/>
      <c r="O41" s="17"/>
      <c r="P41" s="45"/>
      <c r="Q41" s="38"/>
      <c r="R41" s="13"/>
      <c r="S41" s="17"/>
    </row>
    <row r="42" spans="1:19" ht="10.5">
      <c r="A42" s="6" t="s">
        <v>1</v>
      </c>
      <c r="B42" s="7"/>
      <c r="C42" s="8"/>
      <c r="D42" s="7">
        <v>6000</v>
      </c>
      <c r="E42" s="8"/>
      <c r="F42" s="7"/>
      <c r="G42" s="8"/>
      <c r="H42" s="7"/>
      <c r="I42" s="8"/>
      <c r="J42" s="7"/>
      <c r="K42" s="8"/>
      <c r="L42" s="7">
        <v>2500</v>
      </c>
      <c r="M42" s="8"/>
      <c r="N42" s="7"/>
      <c r="O42" s="8"/>
      <c r="P42" s="42"/>
      <c r="Q42" s="35"/>
      <c r="R42" s="7"/>
      <c r="S42" s="8"/>
    </row>
    <row r="43" spans="1:19" ht="10.5">
      <c r="A43" s="9" t="s">
        <v>2</v>
      </c>
      <c r="B43" s="10"/>
      <c r="C43" s="16"/>
      <c r="D43" s="10">
        <v>0</v>
      </c>
      <c r="E43" s="11">
        <f>D43/D$51</f>
        <v>0</v>
      </c>
      <c r="F43" s="10"/>
      <c r="G43" s="16"/>
      <c r="H43" s="10"/>
      <c r="I43" s="16"/>
      <c r="J43" s="10"/>
      <c r="K43" s="16"/>
      <c r="L43" s="10">
        <v>0</v>
      </c>
      <c r="M43" s="11">
        <f>L43/L$51</f>
        <v>0</v>
      </c>
      <c r="N43" s="10"/>
      <c r="O43" s="16"/>
      <c r="P43" s="44"/>
      <c r="Q43" s="34"/>
      <c r="R43" s="10"/>
      <c r="S43" s="16"/>
    </row>
    <row r="44" spans="1:19" s="15" customFormat="1" ht="10.5">
      <c r="A44" s="12" t="s">
        <v>3</v>
      </c>
      <c r="B44" s="13"/>
      <c r="C44" s="17"/>
      <c r="D44" s="13">
        <f>D42*D43</f>
        <v>0</v>
      </c>
      <c r="E44" s="14">
        <f>D44/$D$4</f>
        <v>0</v>
      </c>
      <c r="F44" s="13"/>
      <c r="G44" s="17"/>
      <c r="H44" s="13"/>
      <c r="I44" s="17"/>
      <c r="J44" s="13"/>
      <c r="K44" s="17"/>
      <c r="L44" s="13">
        <f>L42*L43</f>
        <v>0</v>
      </c>
      <c r="M44" s="14">
        <f>L44/L$4</f>
        <v>0</v>
      </c>
      <c r="N44" s="13"/>
      <c r="O44" s="17"/>
      <c r="P44" s="45"/>
      <c r="Q44" s="38"/>
      <c r="R44" s="13"/>
      <c r="S44" s="17"/>
    </row>
    <row r="45" spans="1:19" ht="10.5">
      <c r="A45" s="6" t="s">
        <v>1</v>
      </c>
      <c r="B45" s="7"/>
      <c r="C45" s="8"/>
      <c r="D45" s="7">
        <v>8000</v>
      </c>
      <c r="E45" s="8"/>
      <c r="F45" s="7"/>
      <c r="G45" s="8"/>
      <c r="H45" s="7"/>
      <c r="I45" s="8"/>
      <c r="J45" s="7"/>
      <c r="K45" s="8"/>
      <c r="L45" s="7">
        <v>5000</v>
      </c>
      <c r="M45" s="8"/>
      <c r="N45" s="7"/>
      <c r="O45" s="8"/>
      <c r="P45" s="42"/>
      <c r="Q45" s="35"/>
      <c r="R45" s="7"/>
      <c r="S45" s="8"/>
    </row>
    <row r="46" spans="1:19" ht="10.5">
      <c r="A46" s="9" t="s">
        <v>2</v>
      </c>
      <c r="B46" s="10"/>
      <c r="C46" s="16"/>
      <c r="D46" s="10">
        <v>3</v>
      </c>
      <c r="E46" s="11">
        <f>D46/D$51</f>
        <v>0.0007790184367696703</v>
      </c>
      <c r="F46" s="10"/>
      <c r="G46" s="16"/>
      <c r="H46" s="10"/>
      <c r="I46" s="16"/>
      <c r="J46" s="10"/>
      <c r="K46" s="16"/>
      <c r="L46" s="10">
        <v>0</v>
      </c>
      <c r="M46" s="11">
        <f>L46/L$51</f>
        <v>0</v>
      </c>
      <c r="N46" s="10"/>
      <c r="O46" s="16"/>
      <c r="P46" s="44"/>
      <c r="Q46" s="34"/>
      <c r="R46" s="10"/>
      <c r="S46" s="16"/>
    </row>
    <row r="47" spans="1:19" s="15" customFormat="1" ht="10.5">
      <c r="A47" s="12" t="s">
        <v>3</v>
      </c>
      <c r="B47" s="13"/>
      <c r="C47" s="17"/>
      <c r="D47" s="13">
        <f>D45*D46</f>
        <v>24000</v>
      </c>
      <c r="E47" s="14">
        <f>D47/$D$4</f>
        <v>0.06936576568244353</v>
      </c>
      <c r="F47" s="13"/>
      <c r="G47" s="17"/>
      <c r="H47" s="13"/>
      <c r="I47" s="17"/>
      <c r="J47" s="13"/>
      <c r="K47" s="17"/>
      <c r="L47" s="13">
        <f>L45*L46</f>
        <v>0</v>
      </c>
      <c r="M47" s="14">
        <f>L47/L$4</f>
        <v>0</v>
      </c>
      <c r="N47" s="13">
        <f>N45*N46</f>
        <v>0</v>
      </c>
      <c r="O47" s="17"/>
      <c r="P47" s="45"/>
      <c r="Q47" s="38"/>
      <c r="R47" s="13">
        <f>R45*R46</f>
        <v>0</v>
      </c>
      <c r="S47" s="17"/>
    </row>
    <row r="48" spans="2:19" ht="10.5">
      <c r="B48" s="2"/>
      <c r="C48" s="3"/>
      <c r="D48" s="2"/>
      <c r="E48" s="3"/>
      <c r="F48" s="2"/>
      <c r="G48" s="3"/>
      <c r="H48" s="2"/>
      <c r="I48" s="3"/>
      <c r="J48" s="2"/>
      <c r="K48" s="3"/>
      <c r="L48" s="2"/>
      <c r="M48" s="3"/>
      <c r="N48" s="2"/>
      <c r="O48" s="3"/>
      <c r="P48" s="34"/>
      <c r="Q48" s="34"/>
      <c r="R48" s="2"/>
      <c r="S48" s="3"/>
    </row>
    <row r="49" spans="1:20" ht="10.5">
      <c r="A49" s="6" t="s">
        <v>4</v>
      </c>
      <c r="B49" s="18">
        <f>B8+B11+B14+B17+B20+B23+B26+B29+B32+B35+B38+B41+B44+B47</f>
        <v>878578</v>
      </c>
      <c r="C49" s="19"/>
      <c r="D49" s="18">
        <f aca="true" t="shared" si="5" ref="D49:P49">D8+D11+D14+D17+D20+D23+D26+D29+D32+D35+D38+D41+D44+D47</f>
        <v>317935</v>
      </c>
      <c r="E49" s="19"/>
      <c r="F49" s="18">
        <f t="shared" si="5"/>
        <v>160745</v>
      </c>
      <c r="G49" s="19"/>
      <c r="H49" s="18">
        <f t="shared" si="5"/>
        <v>53450</v>
      </c>
      <c r="I49" s="19"/>
      <c r="J49" s="18">
        <f>J8+J11+J14+J17+J20+J23+J26+J29+J32+J35+J38+J41+J44+J47</f>
        <v>29920</v>
      </c>
      <c r="K49" s="19"/>
      <c r="L49" s="18">
        <f t="shared" si="5"/>
        <v>35430</v>
      </c>
      <c r="M49" s="19"/>
      <c r="N49" s="18">
        <f t="shared" si="5"/>
        <v>8220</v>
      </c>
      <c r="O49" s="19"/>
      <c r="P49" s="18">
        <f t="shared" si="5"/>
        <v>72405</v>
      </c>
      <c r="Q49" s="39"/>
      <c r="R49" s="18">
        <f>R8+R11+R14+R17+R20+R23+R26+R29+R32+R35+R38+R41+R44+R47</f>
        <v>26375</v>
      </c>
      <c r="S49" s="19"/>
      <c r="T49" s="1" t="s">
        <v>25</v>
      </c>
    </row>
    <row r="50" spans="1:20" ht="10.5">
      <c r="A50" s="9" t="s">
        <v>24</v>
      </c>
      <c r="B50" s="20">
        <f>B4-B49</f>
        <v>63140</v>
      </c>
      <c r="C50" s="21"/>
      <c r="D50" s="20">
        <f>D4-D49</f>
        <v>28057</v>
      </c>
      <c r="E50" s="21"/>
      <c r="F50" s="20">
        <f>F4-F49</f>
        <v>39896</v>
      </c>
      <c r="G50" s="21"/>
      <c r="H50" s="20">
        <f>H4-H49</f>
        <v>9713</v>
      </c>
      <c r="I50" s="21"/>
      <c r="J50" s="20">
        <f>J4-J49</f>
        <v>20095</v>
      </c>
      <c r="K50" s="21"/>
      <c r="L50" s="20">
        <f>L4-L49</f>
        <v>3113</v>
      </c>
      <c r="M50" s="21"/>
      <c r="N50" s="20">
        <f>N4-N49</f>
        <v>5705</v>
      </c>
      <c r="O50" s="21"/>
      <c r="P50" s="20">
        <f>P4-P49</f>
        <v>310</v>
      </c>
      <c r="Q50" s="40"/>
      <c r="R50" s="20">
        <f>R4-R49</f>
        <v>1038</v>
      </c>
      <c r="S50" s="21"/>
      <c r="T50" s="1" t="s">
        <v>26</v>
      </c>
    </row>
    <row r="51" spans="1:19" ht="10.5">
      <c r="A51" s="9" t="s">
        <v>2</v>
      </c>
      <c r="B51" s="10">
        <f>B7+B10+B13+B16+B19+B22+B25+B28+B31+B34+B37+B40+B43+B46</f>
        <v>13461</v>
      </c>
      <c r="C51" s="16"/>
      <c r="D51" s="10">
        <f aca="true" t="shared" si="6" ref="D51:P51">D7+D10+D13+D16+D19+D22+D25+D28+D31+D34+D37+D40+D43+D46</f>
        <v>3851</v>
      </c>
      <c r="E51" s="16"/>
      <c r="F51" s="10">
        <f t="shared" si="6"/>
        <v>5852</v>
      </c>
      <c r="G51" s="16"/>
      <c r="H51" s="10">
        <f t="shared" si="6"/>
        <v>1419</v>
      </c>
      <c r="I51" s="16"/>
      <c r="J51" s="10">
        <f t="shared" si="6"/>
        <v>150</v>
      </c>
      <c r="K51" s="16"/>
      <c r="L51" s="10">
        <f t="shared" si="6"/>
        <v>605</v>
      </c>
      <c r="M51" s="16"/>
      <c r="N51" s="10">
        <f t="shared" si="6"/>
        <v>91</v>
      </c>
      <c r="O51" s="16"/>
      <c r="P51" s="10">
        <f t="shared" si="6"/>
        <v>1408</v>
      </c>
      <c r="Q51" s="34"/>
      <c r="R51" s="10">
        <f>R7+R10+R13+R16+R19+R22+R25+R28+R31+R34+R37+R40+R43+R46</f>
        <v>1046</v>
      </c>
      <c r="S51" s="16"/>
    </row>
    <row r="52" spans="1:20" ht="12" thickBot="1">
      <c r="A52" s="22" t="s">
        <v>22</v>
      </c>
      <c r="B52" s="23">
        <f>B49/B51</f>
        <v>65.26840502191516</v>
      </c>
      <c r="C52" s="24"/>
      <c r="D52" s="23">
        <f>D49/D51</f>
        <v>82.55907556478837</v>
      </c>
      <c r="E52" s="24"/>
      <c r="F52" s="23">
        <f>F49/F51</f>
        <v>27.468386876281613</v>
      </c>
      <c r="G52" s="24"/>
      <c r="H52" s="23">
        <f>H49/H51</f>
        <v>37.66737138830162</v>
      </c>
      <c r="I52" s="24"/>
      <c r="J52" s="23">
        <f>J49/J51</f>
        <v>199.46666666666667</v>
      </c>
      <c r="K52" s="24"/>
      <c r="L52" s="23">
        <f>L49/L51</f>
        <v>58.56198347107438</v>
      </c>
      <c r="M52" s="24"/>
      <c r="N52" s="23">
        <f>N49/N51</f>
        <v>90.32967032967034</v>
      </c>
      <c r="O52" s="24"/>
      <c r="P52" s="23">
        <f>P49/P51</f>
        <v>51.42400568181818</v>
      </c>
      <c r="Q52" s="41"/>
      <c r="R52" s="23">
        <f>R49/R51</f>
        <v>25.2151051625239</v>
      </c>
      <c r="S52" s="24"/>
      <c r="T52" s="1" t="s">
        <v>27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houdkamp</dc:creator>
  <cp:keywords/>
  <dc:description/>
  <cp:lastModifiedBy>Koen van Vliet</cp:lastModifiedBy>
  <cp:lastPrinted>2011-04-07T07:07:20Z</cp:lastPrinted>
  <dcterms:created xsi:type="dcterms:W3CDTF">2011-01-26T12:58:09Z</dcterms:created>
  <dcterms:modified xsi:type="dcterms:W3CDTF">2014-07-29T10:07:33Z</dcterms:modified>
  <cp:category/>
  <cp:version/>
  <cp:contentType/>
  <cp:contentStatus/>
</cp:coreProperties>
</file>